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0" yWindow="690" windowWidth="7455" windowHeight="11640" activeTab="0"/>
  </bookViews>
  <sheets>
    <sheet name="Sheet1" sheetId="1" r:id="rId1"/>
  </sheets>
  <definedNames>
    <definedName name="_xlnm.Print_Area" localSheetId="0">'Sheet1'!$A$2:$S$25</definedName>
  </definedNames>
  <calcPr fullCalcOnLoad="1"/>
</workbook>
</file>

<file path=xl/sharedStrings.xml><?xml version="1.0" encoding="utf-8"?>
<sst xmlns="http://schemas.openxmlformats.org/spreadsheetml/2006/main" count="81" uniqueCount="55">
  <si>
    <t>DATE:</t>
  </si>
  <si>
    <t>NO.:</t>
  </si>
  <si>
    <t>QUOTATION VALID PERIOD:</t>
  </si>
  <si>
    <t>TERMS OF DELIVERY:</t>
  </si>
  <si>
    <t xml:space="preserve"> </t>
  </si>
  <si>
    <t>TERMS OF PAYMENT:</t>
  </si>
  <si>
    <t>NO.</t>
  </si>
  <si>
    <t>PICTURE</t>
  </si>
  <si>
    <t>DESCRIPTION</t>
  </si>
  <si>
    <t>PACKING</t>
  </si>
  <si>
    <t>PRICE</t>
  </si>
  <si>
    <t>QTY/INN.</t>
  </si>
  <si>
    <t>QTY/CTN</t>
  </si>
  <si>
    <t>CTN</t>
  </si>
  <si>
    <t>ITEM SIZE(CM)</t>
  </si>
  <si>
    <t>CTN MEAS(CM)</t>
  </si>
  <si>
    <t>G.W.
KGS</t>
  </si>
  <si>
    <t>N.W.
KGS</t>
  </si>
  <si>
    <t>(PCS)</t>
  </si>
  <si>
    <t>(PCS)</t>
  </si>
  <si>
    <t>CU'FT</t>
  </si>
  <si>
    <t>L</t>
  </si>
  <si>
    <t>W</t>
  </si>
  <si>
    <t>H</t>
  </si>
  <si>
    <t>L</t>
  </si>
  <si>
    <t>W</t>
  </si>
  <si>
    <t>H</t>
  </si>
  <si>
    <t>W/B</t>
  </si>
  <si>
    <t>PHOTO QUOTATION</t>
  </si>
  <si>
    <t>40HQ</t>
  </si>
  <si>
    <t>Pcs.</t>
  </si>
  <si>
    <t>108081/                852675002120</t>
  </si>
  <si>
    <t>ITEM NO./ UPC</t>
  </si>
  <si>
    <t>Ice Cream Fun Factory with plastic cups and accessories.SMALLER PACKAGING</t>
  </si>
  <si>
    <t xml:space="preserve">PRICES ARE QUOTED BASED ON 40'HQ. </t>
  </si>
  <si>
    <t xml:space="preserve">Blister </t>
  </si>
  <si>
    <t>15004/       852675002359</t>
  </si>
  <si>
    <t>15002/     852675002342</t>
  </si>
  <si>
    <r>
      <t xml:space="preserve">Bbuddieez Blister with </t>
    </r>
    <r>
      <rPr>
        <b/>
        <sz val="10"/>
        <color indexed="8"/>
        <rFont val="Arial"/>
        <family val="2"/>
      </rPr>
      <t>05</t>
    </r>
    <r>
      <rPr>
        <sz val="10"/>
        <color indexed="8"/>
        <rFont val="Arial"/>
        <family val="2"/>
      </rPr>
      <t xml:space="preserve"> Buddieez + band</t>
    </r>
  </si>
  <si>
    <r>
      <t>Bbuddieez Blister with</t>
    </r>
    <r>
      <rPr>
        <b/>
        <sz val="10"/>
        <color indexed="8"/>
        <rFont val="Arial"/>
        <family val="2"/>
      </rPr>
      <t xml:space="preserve"> 03</t>
    </r>
    <r>
      <rPr>
        <sz val="10"/>
        <color indexed="8"/>
        <rFont val="Arial"/>
        <family val="2"/>
      </rPr>
      <t xml:space="preserve"> Buddieez + band</t>
    </r>
  </si>
  <si>
    <t>15005/       852675002366</t>
  </si>
  <si>
    <r>
      <t xml:space="preserve">Bbuddieez Blister with </t>
    </r>
    <r>
      <rPr>
        <b/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 xml:space="preserve"> Buddieez + 2 bands</t>
    </r>
  </si>
  <si>
    <t>Storage "ball" with 3 Buddieez</t>
  </si>
  <si>
    <t>15008/       852675002403</t>
  </si>
  <si>
    <t>Flowpack in PDQ-36pcs</t>
  </si>
  <si>
    <t>Bbuddieez flowpack with 01 Buddieez+01 cards in PDQ with 36 pcs</t>
  </si>
  <si>
    <t>Bbuddieez flowpack with 02 Buddieez+02 cards in PDQ with 36 pcs</t>
  </si>
  <si>
    <t>Bbuddieez House 2 Assorted colors</t>
  </si>
  <si>
    <t>15007/       852675002397</t>
  </si>
  <si>
    <t xml:space="preserve">ORDER QUANTITY </t>
  </si>
  <si>
    <t>VOLUME</t>
  </si>
  <si>
    <t>VALUE</t>
  </si>
  <si>
    <t xml:space="preserve">100% before shipment </t>
  </si>
  <si>
    <t>EURO</t>
  </si>
  <si>
    <t xml:space="preserve">EX WORK ATHENS GREECE 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</si>
</sst>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¥&quot;#,##0;&quot;¥&quot;\-#,##0"/>
    <numFmt numFmtId="173" formatCode="&quot;¥&quot;#,##0;[Red]&quot;¥&quot;\-#,##0"/>
    <numFmt numFmtId="174" formatCode="&quot;¥&quot;#,##0.00;&quot;¥&quot;\-#,##0.00"/>
    <numFmt numFmtId="175" formatCode="&quot;¥&quot;#,##0.00;[Red]&quot;¥&quot;\-#,##0.00"/>
    <numFmt numFmtId="176" formatCode="_ &quot;¥&quot;* #,##0_ ;_ &quot;¥&quot;* \-#,##0_ ;_ &quot;¥&quot;* &quot;-&quot;_ ;_ @_ "/>
    <numFmt numFmtId="177" formatCode="_ * #,##0_ ;_ * \-#,##0_ ;_ * &quot;-&quot;_ ;_ @_ "/>
    <numFmt numFmtId="178" formatCode="_ &quot;¥&quot;* #,##0.00_ ;_ &quot;¥&quot;* \-#,##0.00_ ;_ &quot;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&quot;?&quot;;\-#,##0&quot;?&quot;"/>
    <numFmt numFmtId="185" formatCode="#,##0&quot;?&quot;;[Red]\-#,##0&quot;?&quot;"/>
    <numFmt numFmtId="186" formatCode="#,##0.00&quot;?&quot;;\-#,##0.00&quot;?&quot;"/>
    <numFmt numFmtId="187" formatCode="#,##0.00&quot;?&quot;;[Red]\-#,##0.00&quot;?&quot;"/>
    <numFmt numFmtId="188" formatCode="_-* #,##0&quot;?&quot;_-;\-* #,##0&quot;?&quot;_-;_-* &quot;-&quot;&quot;?&quot;_-;_-@_-"/>
    <numFmt numFmtId="189" formatCode="_-* #,##0_餩._-;\-* #,##0_餩._-;_-* &quot;-&quot;_餩._-;_-@_-"/>
    <numFmt numFmtId="190" formatCode="_-* #,##0.00&quot;?&quot;_-;\-* #,##0.00&quot;?&quot;_-;_-* &quot;-&quot;??&quot;?&quot;_-;_-@_-"/>
    <numFmt numFmtId="191" formatCode="_-* #,##0.00_餩._-;\-* #,##0.00_餩._-;_-* &quot;-&quot;??_餩._-;_-@_-"/>
    <numFmt numFmtId="192" formatCode="\$#,##0.00;\-\$#,##0.00"/>
    <numFmt numFmtId="193" formatCode="\$#,##0;\-\$#,##0"/>
    <numFmt numFmtId="194" formatCode="\$#,##0.0;\-\$#,##0.0"/>
    <numFmt numFmtId="195" formatCode="&quot;$&quot;#,##0.00"/>
    <numFmt numFmtId="196" formatCode="_([$$-409]* #,##0.00_);_([$$-409]* \(#,##0.00\);_([$$-409]* &quot;-&quot;??_);_(@_)"/>
    <numFmt numFmtId="197" formatCode="0.0"/>
    <numFmt numFmtId="198" formatCode="0.000"/>
    <numFmt numFmtId="199" formatCode="[$-408]dddd\,\ d\ mmmm\ yyyy"/>
    <numFmt numFmtId="200" formatCode="[$-408]h:mm:ss\ AM/PM"/>
    <numFmt numFmtId="201" formatCode="_-* #,##0.00\ [$€-408]_-;\-* #,##0.00\ [$€-408]_-;_-* &quot;-&quot;??\ [$€-408]_-;_-@_-"/>
    <numFmt numFmtId="202" formatCode="_-[$€-2]\ * #,##0.00_-;\-[$€-2]\ * #,##0.00_-;_-[$€-2]\ * &quot;-&quot;??_-;_-@_-"/>
  </numFmts>
  <fonts count="63">
    <font>
      <sz val="11"/>
      <color indexed="8"/>
      <name val="宋体"/>
      <family val="0"/>
    </font>
    <font>
      <sz val="12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9"/>
      <color indexed="17"/>
      <name val="Times New Roman"/>
      <family val="1"/>
    </font>
    <font>
      <b/>
      <sz val="7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宋体"/>
      <family val="0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7"/>
      <color indexed="10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17"/>
      <name val="Calibri"/>
      <family val="2"/>
    </font>
    <font>
      <sz val="26"/>
      <color indexed="8"/>
      <name val="Trebuchet M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 Black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2"/>
      <color indexed="62"/>
      <name val="Times New Roman"/>
      <family val="1"/>
    </font>
    <font>
      <b/>
      <sz val="7"/>
      <color indexed="62"/>
      <name val="Times New Roman"/>
      <family val="1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006100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2"/>
      <color rgb="FF080000"/>
      <name val="Times New Roman"/>
      <family val="1"/>
    </font>
    <font>
      <b/>
      <sz val="18"/>
      <color theme="3"/>
      <name val="宋体"/>
      <family val="0"/>
    </font>
    <font>
      <b/>
      <sz val="11"/>
      <color theme="1"/>
      <name val="宋体"/>
      <family val="0"/>
    </font>
    <font>
      <sz val="11"/>
      <color rgb="FFFF0000"/>
      <name val="宋体"/>
      <family val="0"/>
    </font>
    <font>
      <b/>
      <sz val="12"/>
      <color rgb="FFFF0000"/>
      <name val="Times New Roman"/>
      <family val="1"/>
    </font>
    <font>
      <b/>
      <sz val="12"/>
      <color theme="4" tint="-0.24997000396251678"/>
      <name val="Times New Roman"/>
      <family val="1"/>
    </font>
    <font>
      <b/>
      <sz val="7"/>
      <color rgb="FFFF0000"/>
      <name val="Times New Roman"/>
      <family val="1"/>
    </font>
    <font>
      <b/>
      <sz val="7"/>
      <color theme="4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32" borderId="0">
      <alignment horizontal="center" vertical="center"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0" applyNumberFormat="1" applyFont="1" applyFill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0" fontId="14" fillId="33" borderId="15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1" fillId="33" borderId="15" xfId="0" applyNumberFormat="1" applyFont="1" applyFill="1" applyBorder="1" applyAlignment="1">
      <alignment horizontal="center" vertical="center" wrapText="1" shrinkToFit="1"/>
    </xf>
    <xf numFmtId="0" fontId="1" fillId="33" borderId="15" xfId="0" applyNumberFormat="1" applyFon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1" fontId="0" fillId="0" borderId="15" xfId="0" applyNumberFormat="1" applyBorder="1" applyAlignment="1">
      <alignment horizontal="center"/>
    </xf>
    <xf numFmtId="0" fontId="21" fillId="33" borderId="15" xfId="0" applyNumberFormat="1" applyFont="1" applyFill="1" applyBorder="1" applyAlignment="1">
      <alignment horizontal="center" vertical="center" wrapText="1"/>
    </xf>
    <xf numFmtId="0" fontId="59" fillId="33" borderId="15" xfId="0" applyNumberFormat="1" applyFont="1" applyFill="1" applyBorder="1" applyAlignment="1">
      <alignment horizontal="center" vertical="center"/>
    </xf>
    <xf numFmtId="195" fontId="6" fillId="34" borderId="0" xfId="0" applyNumberFormat="1" applyFont="1" applyFill="1" applyAlignment="1">
      <alignment/>
    </xf>
    <xf numFmtId="195" fontId="19" fillId="0" borderId="0" xfId="0" applyNumberFormat="1" applyFont="1" applyFill="1" applyBorder="1" applyAlignment="1" applyProtection="1">
      <alignment horizontal="center" vertical="center"/>
      <protection locked="0"/>
    </xf>
    <xf numFmtId="195" fontId="6" fillId="0" borderId="0" xfId="0" applyNumberFormat="1" applyFont="1" applyFill="1" applyAlignment="1" applyProtection="1">
      <alignment/>
      <protection locked="0"/>
    </xf>
    <xf numFmtId="195" fontId="9" fillId="0" borderId="0" xfId="0" applyNumberFormat="1" applyFont="1" applyFill="1" applyBorder="1" applyAlignment="1" applyProtection="1">
      <alignment horizontal="left" vertical="center"/>
      <protection locked="0"/>
    </xf>
    <xf numFmtId="0" fontId="0" fillId="34" borderId="0" xfId="0" applyFill="1" applyAlignment="1">
      <alignment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15" xfId="0" applyNumberFormat="1" applyFont="1" applyFill="1" applyBorder="1" applyAlignment="1">
      <alignment horizontal="center" vertical="center" wrapText="1"/>
    </xf>
    <xf numFmtId="0" fontId="18" fillId="0" borderId="0" xfId="53" applyNumberFormat="1" applyFont="1" applyFill="1" applyBorder="1" applyAlignment="1" applyProtection="1">
      <alignment vertical="center"/>
      <protection locked="0"/>
    </xf>
    <xf numFmtId="0" fontId="60" fillId="34" borderId="15" xfId="0" applyNumberFormat="1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 applyProtection="1">
      <alignment horizontal="center" vertical="center"/>
      <protection locked="0"/>
    </xf>
    <xf numFmtId="0" fontId="59" fillId="33" borderId="17" xfId="0" applyNumberFormat="1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20" xfId="0" applyNumberFormat="1" applyFont="1" applyFill="1" applyBorder="1" applyAlignment="1" applyProtection="1">
      <alignment horizontal="center" vertical="center"/>
      <protection locked="0"/>
    </xf>
    <xf numFmtId="0" fontId="4" fillId="34" borderId="21" xfId="0" applyNumberFormat="1" applyFont="1" applyFill="1" applyBorder="1" applyAlignment="1" applyProtection="1">
      <alignment horizontal="center" vertical="center"/>
      <protection locked="0"/>
    </xf>
    <xf numFmtId="0" fontId="60" fillId="34" borderId="22" xfId="0" applyNumberFormat="1" applyFont="1" applyFill="1" applyBorder="1" applyAlignment="1">
      <alignment horizontal="center" vertical="center"/>
    </xf>
    <xf numFmtId="0" fontId="60" fillId="34" borderId="23" xfId="0" applyNumberFormat="1" applyFont="1" applyFill="1" applyBorder="1" applyAlignment="1">
      <alignment horizontal="center" vertical="center"/>
    </xf>
    <xf numFmtId="0" fontId="60" fillId="34" borderId="24" xfId="0" applyNumberFormat="1" applyFont="1" applyFill="1" applyBorder="1" applyAlignment="1">
      <alignment horizontal="center" vertical="center"/>
    </xf>
    <xf numFmtId="0" fontId="60" fillId="34" borderId="25" xfId="0" applyNumberFormat="1" applyFont="1" applyFill="1" applyBorder="1" applyAlignment="1">
      <alignment horizontal="center" vertical="center"/>
    </xf>
    <xf numFmtId="0" fontId="60" fillId="34" borderId="26" xfId="0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/>
    </xf>
    <xf numFmtId="0" fontId="23" fillId="0" borderId="0" xfId="0" applyFont="1" applyAlignment="1" applyProtection="1">
      <alignment/>
      <protection locked="0"/>
    </xf>
    <xf numFmtId="0" fontId="0" fillId="0" borderId="14" xfId="0" applyFill="1" applyBorder="1" applyAlignment="1">
      <alignment/>
    </xf>
    <xf numFmtId="4" fontId="11" fillId="34" borderId="17" xfId="44" applyNumberFormat="1" applyFont="1" applyFill="1" applyBorder="1" applyAlignment="1">
      <alignment horizontal="center" vertical="center"/>
    </xf>
    <xf numFmtId="4" fontId="11" fillId="34" borderId="18" xfId="44" applyNumberFormat="1" applyFont="1" applyFill="1" applyBorder="1" applyAlignment="1">
      <alignment horizontal="center" vertical="center"/>
    </xf>
    <xf numFmtId="0" fontId="4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8" xfId="0" applyNumberFormat="1" applyFont="1" applyFill="1" applyBorder="1" applyAlignment="1" applyProtection="1">
      <alignment horizontal="center" vertical="center" wrapText="1"/>
      <protection locked="0"/>
    </xf>
    <xf numFmtId="201" fontId="11" fillId="34" borderId="17" xfId="0" applyNumberFormat="1" applyFont="1" applyFill="1" applyBorder="1" applyAlignment="1">
      <alignment horizontal="center" vertical="center"/>
    </xf>
    <xf numFmtId="201" fontId="11" fillId="34" borderId="18" xfId="0" applyNumberFormat="1" applyFont="1" applyFill="1" applyBorder="1" applyAlignment="1">
      <alignment horizontal="center" vertical="center"/>
    </xf>
    <xf numFmtId="0" fontId="4" fillId="33" borderId="27" xfId="0" applyNumberFormat="1" applyFont="1" applyFill="1" applyBorder="1" applyAlignment="1" applyProtection="1">
      <alignment horizontal="center" vertical="center"/>
      <protection locked="0"/>
    </xf>
    <xf numFmtId="0" fontId="4" fillId="33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61" fillId="33" borderId="27" xfId="0" applyNumberFormat="1" applyFont="1" applyFill="1" applyBorder="1" applyAlignment="1" applyProtection="1">
      <alignment horizontal="center" vertical="center" wrapText="1"/>
      <protection locked="0"/>
    </xf>
    <xf numFmtId="202" fontId="11" fillId="34" borderId="17" xfId="0" applyNumberFormat="1" applyFont="1" applyFill="1" applyBorder="1" applyAlignment="1">
      <alignment horizontal="center" vertical="center"/>
    </xf>
    <xf numFmtId="202" fontId="11" fillId="34" borderId="1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 shrinkToFit="1"/>
      <protection locked="0"/>
    </xf>
    <xf numFmtId="4" fontId="1" fillId="34" borderId="17" xfId="44" applyNumberFormat="1" applyFont="1" applyFill="1" applyBorder="1" applyAlignment="1">
      <alignment horizontal="center" vertical="center"/>
    </xf>
    <xf numFmtId="4" fontId="1" fillId="34" borderId="18" xfId="44" applyNumberFormat="1" applyFont="1" applyFill="1" applyBorder="1" applyAlignment="1">
      <alignment horizontal="center" vertical="center"/>
    </xf>
    <xf numFmtId="0" fontId="62" fillId="33" borderId="11" xfId="0" applyNumberFormat="1" applyFont="1" applyFill="1" applyBorder="1" applyAlignment="1" applyProtection="1">
      <alignment horizontal="center" vertical="center"/>
      <protection locked="0"/>
    </xf>
    <xf numFmtId="192" fontId="11" fillId="34" borderId="17" xfId="0" applyNumberFormat="1" applyFont="1" applyFill="1" applyBorder="1" applyAlignment="1">
      <alignment horizontal="center" vertical="center"/>
    </xf>
    <xf numFmtId="192" fontId="11" fillId="34" borderId="18" xfId="0" applyNumberFormat="1" applyFont="1" applyFill="1" applyBorder="1" applyAlignment="1">
      <alignment horizontal="center" vertical="center"/>
    </xf>
    <xf numFmtId="0" fontId="20" fillId="33" borderId="0" xfId="0" applyFont="1" applyFill="1" applyAlignment="1" applyProtection="1">
      <alignment horizontal="center"/>
      <protection locked="0"/>
    </xf>
    <xf numFmtId="0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201" fontId="11" fillId="34" borderId="32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4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6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M_Style1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19</xdr:row>
      <xdr:rowOff>0</xdr:rowOff>
    </xdr:from>
    <xdr:to>
      <xdr:col>1</xdr:col>
      <xdr:colOff>1390650</xdr:colOff>
      <xdr:row>19</xdr:row>
      <xdr:rowOff>0</xdr:rowOff>
    </xdr:to>
    <xdr:pic>
      <xdr:nvPicPr>
        <xdr:cNvPr id="1" name="Picture 204" descr="12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553075"/>
          <a:ext cx="1323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19</xdr:row>
      <xdr:rowOff>0</xdr:rowOff>
    </xdr:from>
    <xdr:to>
      <xdr:col>1</xdr:col>
      <xdr:colOff>1514475</xdr:colOff>
      <xdr:row>19</xdr:row>
      <xdr:rowOff>0</xdr:rowOff>
    </xdr:to>
    <xdr:pic>
      <xdr:nvPicPr>
        <xdr:cNvPr id="2" name="Picture 205" descr="12306 Drum Tim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5553075"/>
          <a:ext cx="1409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1400175</xdr:colOff>
      <xdr:row>19</xdr:row>
      <xdr:rowOff>0</xdr:rowOff>
    </xdr:to>
    <xdr:pic>
      <xdr:nvPicPr>
        <xdr:cNvPr id="3" name="Picture 206" descr="12310 card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5553075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16</xdr:row>
      <xdr:rowOff>47625</xdr:rowOff>
    </xdr:from>
    <xdr:to>
      <xdr:col>1</xdr:col>
      <xdr:colOff>962025</xdr:colOff>
      <xdr:row>16</xdr:row>
      <xdr:rowOff>1457325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4095750"/>
          <a:ext cx="9048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19</xdr:row>
      <xdr:rowOff>47625</xdr:rowOff>
    </xdr:from>
    <xdr:to>
      <xdr:col>1</xdr:col>
      <xdr:colOff>1609725</xdr:colOff>
      <xdr:row>19</xdr:row>
      <xdr:rowOff>1428750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5600700"/>
          <a:ext cx="11430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16</xdr:row>
      <xdr:rowOff>133350</xdr:rowOff>
    </xdr:from>
    <xdr:to>
      <xdr:col>1</xdr:col>
      <xdr:colOff>2047875</xdr:colOff>
      <xdr:row>16</xdr:row>
      <xdr:rowOff>1419225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5850" y="4181475"/>
          <a:ext cx="962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21</xdr:row>
      <xdr:rowOff>47625</xdr:rowOff>
    </xdr:from>
    <xdr:to>
      <xdr:col>1</xdr:col>
      <xdr:colOff>1200150</xdr:colOff>
      <xdr:row>21</xdr:row>
      <xdr:rowOff>1428750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7105650"/>
          <a:ext cx="11430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15</xdr:row>
      <xdr:rowOff>47625</xdr:rowOff>
    </xdr:from>
    <xdr:to>
      <xdr:col>1</xdr:col>
      <xdr:colOff>962025</xdr:colOff>
      <xdr:row>15</xdr:row>
      <xdr:rowOff>1457325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2590800"/>
          <a:ext cx="9048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15</xdr:row>
      <xdr:rowOff>133350</xdr:rowOff>
    </xdr:from>
    <xdr:to>
      <xdr:col>1</xdr:col>
      <xdr:colOff>2047875</xdr:colOff>
      <xdr:row>15</xdr:row>
      <xdr:rowOff>1419225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5850" y="2676525"/>
          <a:ext cx="962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1181100</xdr:colOff>
      <xdr:row>21</xdr:row>
      <xdr:rowOff>142875</xdr:rowOff>
    </xdr:from>
    <xdr:to>
      <xdr:col>1</xdr:col>
      <xdr:colOff>2095500</xdr:colOff>
      <xdr:row>21</xdr:row>
      <xdr:rowOff>1362075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1100" y="7200900"/>
          <a:ext cx="914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22</xdr:row>
      <xdr:rowOff>9525</xdr:rowOff>
    </xdr:from>
    <xdr:to>
      <xdr:col>1</xdr:col>
      <xdr:colOff>1266825</xdr:colOff>
      <xdr:row>22</xdr:row>
      <xdr:rowOff>1343025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8572500"/>
          <a:ext cx="12573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1219200</xdr:colOff>
      <xdr:row>22</xdr:row>
      <xdr:rowOff>228600</xdr:rowOff>
    </xdr:from>
    <xdr:to>
      <xdr:col>1</xdr:col>
      <xdr:colOff>2028825</xdr:colOff>
      <xdr:row>22</xdr:row>
      <xdr:rowOff>1257300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19200" y="8791575"/>
          <a:ext cx="809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23</xdr:row>
      <xdr:rowOff>9525</xdr:rowOff>
    </xdr:from>
    <xdr:to>
      <xdr:col>1</xdr:col>
      <xdr:colOff>1838325</xdr:colOff>
      <xdr:row>23</xdr:row>
      <xdr:rowOff>1409700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9100" y="10077450"/>
          <a:ext cx="14192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</xdr:row>
      <xdr:rowOff>276225</xdr:rowOff>
    </xdr:from>
    <xdr:to>
      <xdr:col>1</xdr:col>
      <xdr:colOff>2114550</xdr:colOff>
      <xdr:row>24</xdr:row>
      <xdr:rowOff>1266825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" y="11849100"/>
          <a:ext cx="2085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7"/>
  <sheetViews>
    <sheetView tabSelected="1" zoomScalePageLayoutView="0" workbookViewId="0" topLeftCell="B1">
      <selection activeCell="T9" sqref="T9"/>
    </sheetView>
  </sheetViews>
  <sheetFormatPr defaultColWidth="9.00390625" defaultRowHeight="13.5"/>
  <cols>
    <col min="1" max="1" width="0.875" style="10" hidden="1" customWidth="1"/>
    <col min="2" max="2" width="28.125" style="0" customWidth="1"/>
    <col min="3" max="3" width="14.875" style="1" customWidth="1"/>
    <col min="4" max="4" width="15.125" style="1" customWidth="1"/>
    <col min="5" max="5" width="14.25390625" style="0" customWidth="1"/>
    <col min="6" max="6" width="4.875" style="29" customWidth="1"/>
    <col min="7" max="7" width="3.00390625" style="25" customWidth="1"/>
    <col min="8" max="8" width="7.125" style="0" bestFit="1" customWidth="1"/>
    <col min="9" max="9" width="6.875" style="0" customWidth="1"/>
    <col min="10" max="10" width="5.875" style="0" customWidth="1"/>
    <col min="11" max="16" width="4.625" style="0" customWidth="1"/>
    <col min="17" max="18" width="5.875" style="0" customWidth="1"/>
    <col min="19" max="19" width="9.00390625" style="2" customWidth="1"/>
    <col min="20" max="20" width="16.625" style="0" bestFit="1" customWidth="1"/>
    <col min="21" max="21" width="9.50390625" style="0" customWidth="1"/>
  </cols>
  <sheetData>
    <row r="2" spans="1:19" s="4" customFormat="1" ht="33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5"/>
    </row>
    <row r="3" spans="1:19" s="4" customFormat="1" ht="12.7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5"/>
    </row>
    <row r="4" spans="1:19" s="4" customFormat="1" ht="5.2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5"/>
    </row>
    <row r="5" spans="1:19" s="7" customFormat="1" ht="12" customHeight="1" hidden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6"/>
    </row>
    <row r="6" spans="1:19" s="7" customFormat="1" ht="15.75" hidden="1">
      <c r="A6" s="30"/>
      <c r="B6" s="31"/>
      <c r="C6" s="31"/>
      <c r="D6" s="32"/>
      <c r="E6" s="40"/>
      <c r="F6" s="32"/>
      <c r="G6" s="26"/>
      <c r="H6" s="32"/>
      <c r="I6" s="31"/>
      <c r="J6" s="31"/>
      <c r="K6" s="31"/>
      <c r="L6" s="31"/>
      <c r="M6" s="31"/>
      <c r="N6" s="31"/>
      <c r="O6" s="31"/>
      <c r="P6" s="31"/>
      <c r="Q6" s="31"/>
      <c r="R6" s="31"/>
      <c r="S6" s="6"/>
    </row>
    <row r="7" spans="1:19" s="4" customFormat="1" ht="22.5">
      <c r="A7" s="78" t="s">
        <v>28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5"/>
    </row>
    <row r="8" spans="1:19" s="4" customFormat="1" ht="13.5">
      <c r="A8" s="33" t="s">
        <v>4</v>
      </c>
      <c r="B8" s="34"/>
      <c r="C8" s="65"/>
      <c r="D8" s="65"/>
      <c r="E8" s="65"/>
      <c r="F8" s="65"/>
      <c r="G8" s="65"/>
      <c r="H8" s="64" t="s">
        <v>0</v>
      </c>
      <c r="I8" s="64"/>
      <c r="J8" s="64"/>
      <c r="K8" s="64"/>
      <c r="L8" s="64"/>
      <c r="M8" s="84"/>
      <c r="N8" s="64"/>
      <c r="O8" s="64"/>
      <c r="P8" s="64"/>
      <c r="Q8" s="64"/>
      <c r="R8" s="64"/>
      <c r="S8" s="5"/>
    </row>
    <row r="9" spans="1:19" s="4" customFormat="1" ht="13.5">
      <c r="A9" s="33"/>
      <c r="B9" s="36" t="s">
        <v>4</v>
      </c>
      <c r="C9" s="70"/>
      <c r="D9" s="70"/>
      <c r="E9" s="70"/>
      <c r="F9" s="70"/>
      <c r="G9" s="70"/>
      <c r="H9" s="64" t="s">
        <v>1</v>
      </c>
      <c r="I9" s="64"/>
      <c r="J9" s="64"/>
      <c r="K9" s="64"/>
      <c r="L9" s="64"/>
      <c r="M9" s="64"/>
      <c r="N9" s="64"/>
      <c r="O9" s="64"/>
      <c r="P9" s="64"/>
      <c r="Q9" s="64"/>
      <c r="R9" s="64"/>
      <c r="S9" s="5"/>
    </row>
    <row r="10" spans="1:19" s="4" customFormat="1" ht="13.5">
      <c r="A10" s="33"/>
      <c r="B10" s="36" t="s">
        <v>4</v>
      </c>
      <c r="C10" s="65"/>
      <c r="D10" s="65"/>
      <c r="E10" s="35"/>
      <c r="F10" s="35"/>
      <c r="G10" s="27"/>
      <c r="H10" s="64" t="s">
        <v>2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5"/>
    </row>
    <row r="11" spans="1:19" s="4" customFormat="1" ht="13.5">
      <c r="A11" s="33" t="s">
        <v>4</v>
      </c>
      <c r="B11" s="34"/>
      <c r="C11" s="65"/>
      <c r="D11" s="65"/>
      <c r="E11" s="65"/>
      <c r="F11" s="65"/>
      <c r="G11" s="65"/>
      <c r="H11" s="64" t="s">
        <v>3</v>
      </c>
      <c r="I11" s="64"/>
      <c r="J11" s="64"/>
      <c r="K11" s="64"/>
      <c r="L11" s="64"/>
      <c r="M11" s="64" t="s">
        <v>54</v>
      </c>
      <c r="N11" s="64"/>
      <c r="O11" s="64"/>
      <c r="P11" s="64"/>
      <c r="Q11" s="64"/>
      <c r="R11" s="64"/>
      <c r="S11" s="5"/>
    </row>
    <row r="12" spans="1:19" s="4" customFormat="1" ht="13.5">
      <c r="A12" s="64" t="s">
        <v>4</v>
      </c>
      <c r="B12" s="64"/>
      <c r="C12" s="64"/>
      <c r="D12" s="64"/>
      <c r="E12" s="64"/>
      <c r="F12" s="64"/>
      <c r="G12" s="64"/>
      <c r="H12" s="64" t="s">
        <v>5</v>
      </c>
      <c r="I12" s="64"/>
      <c r="J12" s="64"/>
      <c r="K12" s="64"/>
      <c r="L12" s="64"/>
      <c r="M12" s="65" t="s">
        <v>52</v>
      </c>
      <c r="N12" s="65"/>
      <c r="O12" s="65"/>
      <c r="P12" s="65"/>
      <c r="Q12" s="65"/>
      <c r="R12" s="65"/>
      <c r="S12" s="5"/>
    </row>
    <row r="13" spans="1:19" s="4" customFormat="1" ht="13.5">
      <c r="A13" s="37" t="s">
        <v>34</v>
      </c>
      <c r="B13" s="35"/>
      <c r="C13" s="38"/>
      <c r="D13" s="38"/>
      <c r="E13" s="35"/>
      <c r="F13" s="35"/>
      <c r="G13" s="28"/>
      <c r="H13" s="35"/>
      <c r="I13" s="35"/>
      <c r="J13" s="35"/>
      <c r="K13" s="35"/>
      <c r="L13" s="35"/>
      <c r="M13" s="65"/>
      <c r="N13" s="65"/>
      <c r="O13" s="65"/>
      <c r="P13" s="65"/>
      <c r="Q13" s="65"/>
      <c r="R13" s="65"/>
      <c r="S13" s="5"/>
    </row>
    <row r="14" spans="1:19" s="4" customFormat="1" ht="15.75" customHeight="1" thickBot="1">
      <c r="A14" s="79" t="s">
        <v>6</v>
      </c>
      <c r="B14" s="58" t="s">
        <v>7</v>
      </c>
      <c r="C14" s="58" t="s">
        <v>32</v>
      </c>
      <c r="D14" s="58" t="s">
        <v>8</v>
      </c>
      <c r="E14" s="62" t="s">
        <v>9</v>
      </c>
      <c r="F14" s="85" t="s">
        <v>10</v>
      </c>
      <c r="G14" s="86"/>
      <c r="H14" s="8" t="s">
        <v>11</v>
      </c>
      <c r="I14" s="8" t="s">
        <v>12</v>
      </c>
      <c r="J14" s="9" t="s">
        <v>13</v>
      </c>
      <c r="K14" s="67" t="s">
        <v>14</v>
      </c>
      <c r="L14" s="67"/>
      <c r="M14" s="67"/>
      <c r="N14" s="73" t="s">
        <v>15</v>
      </c>
      <c r="O14" s="73"/>
      <c r="P14" s="73"/>
      <c r="Q14" s="58" t="s">
        <v>16</v>
      </c>
      <c r="R14" s="87" t="s">
        <v>17</v>
      </c>
      <c r="S14" s="3" t="s">
        <v>29</v>
      </c>
    </row>
    <row r="15" spans="1:23" s="4" customFormat="1" ht="15.75" customHeight="1">
      <c r="A15" s="80"/>
      <c r="B15" s="59"/>
      <c r="C15" s="59"/>
      <c r="D15" s="59"/>
      <c r="E15" s="63"/>
      <c r="F15" s="81" t="s">
        <v>53</v>
      </c>
      <c r="G15" s="82"/>
      <c r="H15" s="11" t="s">
        <v>18</v>
      </c>
      <c r="I15" s="11" t="s">
        <v>19</v>
      </c>
      <c r="J15" s="12" t="s">
        <v>20</v>
      </c>
      <c r="K15" s="13" t="s">
        <v>21</v>
      </c>
      <c r="L15" s="14" t="s">
        <v>22</v>
      </c>
      <c r="M15" s="42" t="s">
        <v>23</v>
      </c>
      <c r="N15" s="45" t="s">
        <v>24</v>
      </c>
      <c r="O15" s="46" t="s">
        <v>25</v>
      </c>
      <c r="P15" s="47" t="s">
        <v>26</v>
      </c>
      <c r="Q15" s="66"/>
      <c r="R15" s="88"/>
      <c r="S15" s="15" t="s">
        <v>30</v>
      </c>
      <c r="T15" s="54" t="s">
        <v>49</v>
      </c>
      <c r="U15" s="54" t="s">
        <v>50</v>
      </c>
      <c r="V15" s="54" t="s">
        <v>51</v>
      </c>
      <c r="W15" s="54"/>
    </row>
    <row r="16" spans="1:23" s="21" customFormat="1" ht="118.5" customHeight="1">
      <c r="A16" s="16"/>
      <c r="B16" s="17"/>
      <c r="C16" s="18">
        <v>15001</v>
      </c>
      <c r="D16" s="23" t="s">
        <v>45</v>
      </c>
      <c r="E16" s="39" t="s">
        <v>44</v>
      </c>
      <c r="F16" s="60">
        <v>0.6</v>
      </c>
      <c r="G16" s="61"/>
      <c r="H16" s="19">
        <v>36</v>
      </c>
      <c r="I16" s="19">
        <v>72</v>
      </c>
      <c r="J16" s="19">
        <f>+(N16/100)*(O16/100)*(P16/100)</f>
        <v>0.012276</v>
      </c>
      <c r="K16" s="24">
        <v>12</v>
      </c>
      <c r="L16" s="24">
        <v>7</v>
      </c>
      <c r="M16" s="43">
        <v>0.25</v>
      </c>
      <c r="N16" s="48">
        <v>33</v>
      </c>
      <c r="O16" s="41">
        <v>24</v>
      </c>
      <c r="P16" s="49">
        <v>15.5</v>
      </c>
      <c r="Q16" s="44">
        <v>1.27</v>
      </c>
      <c r="R16" s="19">
        <v>0.67</v>
      </c>
      <c r="S16" s="20">
        <f>Q1/(J16/I16)</f>
        <v>0</v>
      </c>
      <c r="T16" s="21">
        <v>2736</v>
      </c>
      <c r="U16" s="21">
        <f>+(T16/I16)*J16</f>
        <v>0.466488</v>
      </c>
      <c r="V16" s="21">
        <f>+T16*F16</f>
        <v>1641.6</v>
      </c>
      <c r="W16" s="53"/>
    </row>
    <row r="17" spans="1:22" s="21" customFormat="1" ht="118.5" customHeight="1">
      <c r="A17" s="16"/>
      <c r="B17" s="17"/>
      <c r="C17" s="18" t="s">
        <v>37</v>
      </c>
      <c r="D17" s="23" t="s">
        <v>46</v>
      </c>
      <c r="E17" s="39" t="s">
        <v>44</v>
      </c>
      <c r="F17" s="68">
        <v>0.8</v>
      </c>
      <c r="G17" s="69"/>
      <c r="H17" s="19">
        <v>36</v>
      </c>
      <c r="I17" s="19">
        <v>72</v>
      </c>
      <c r="J17" s="19">
        <f aca="true" t="shared" si="0" ref="J17:J25">+(N17/100)*(O17/100)*(P17/100)</f>
        <v>0.012276</v>
      </c>
      <c r="K17" s="24">
        <v>12</v>
      </c>
      <c r="L17" s="24">
        <v>7</v>
      </c>
      <c r="M17" s="43">
        <v>0.25</v>
      </c>
      <c r="N17" s="48">
        <v>33</v>
      </c>
      <c r="O17" s="41">
        <v>24</v>
      </c>
      <c r="P17" s="49">
        <v>15.5</v>
      </c>
      <c r="Q17" s="44">
        <v>1.27</v>
      </c>
      <c r="R17" s="19">
        <v>0.67</v>
      </c>
      <c r="S17" s="20">
        <f>Q1/(J17/I17)</f>
        <v>0</v>
      </c>
      <c r="T17" s="21">
        <v>7020</v>
      </c>
      <c r="U17" s="21">
        <f aca="true" t="shared" si="1" ref="U17:U25">+(T17/I17)*J17</f>
        <v>1.1969100000000001</v>
      </c>
      <c r="V17" s="21">
        <f aca="true" t="shared" si="2" ref="V17:V25">+T17*F17</f>
        <v>5616</v>
      </c>
    </row>
    <row r="18" spans="1:22" s="21" customFormat="1" ht="122.25" customHeight="1" hidden="1">
      <c r="A18" s="16"/>
      <c r="B18" s="17"/>
      <c r="C18" s="18" t="s">
        <v>31</v>
      </c>
      <c r="D18" s="23" t="s">
        <v>33</v>
      </c>
      <c r="E18" s="19" t="s">
        <v>27</v>
      </c>
      <c r="F18" s="56">
        <v>6.4</v>
      </c>
      <c r="G18" s="57">
        <v>2.46</v>
      </c>
      <c r="H18" s="19">
        <v>0</v>
      </c>
      <c r="I18" s="19">
        <v>6</v>
      </c>
      <c r="J18" s="19">
        <f t="shared" si="0"/>
        <v>0.088179</v>
      </c>
      <c r="K18" s="24">
        <v>33</v>
      </c>
      <c r="L18" s="24">
        <v>22</v>
      </c>
      <c r="M18" s="43">
        <v>18</v>
      </c>
      <c r="N18" s="48">
        <v>45.5</v>
      </c>
      <c r="O18" s="41">
        <v>34</v>
      </c>
      <c r="P18" s="49">
        <v>57</v>
      </c>
      <c r="Q18" s="44">
        <v>6.24</v>
      </c>
      <c r="R18" s="19">
        <v>5.62</v>
      </c>
      <c r="S18" s="20">
        <f>Q1/(J18/I18)</f>
        <v>0</v>
      </c>
      <c r="T18" s="21">
        <v>20000</v>
      </c>
      <c r="U18" s="21">
        <f t="shared" si="1"/>
        <v>293.93</v>
      </c>
      <c r="V18" s="21">
        <f t="shared" si="2"/>
        <v>128000</v>
      </c>
    </row>
    <row r="19" spans="1:22" s="21" customFormat="1" ht="92.25" customHeight="1" hidden="1">
      <c r="A19" s="16"/>
      <c r="B19" s="17"/>
      <c r="C19" s="19" t="s">
        <v>4</v>
      </c>
      <c r="D19" s="23" t="s">
        <v>4</v>
      </c>
      <c r="E19" s="19" t="s">
        <v>4</v>
      </c>
      <c r="F19" s="71" t="s">
        <v>4</v>
      </c>
      <c r="G19" s="72">
        <v>4.74</v>
      </c>
      <c r="H19" s="19" t="s">
        <v>4</v>
      </c>
      <c r="I19" s="19" t="s">
        <v>4</v>
      </c>
      <c r="J19" s="19" t="e">
        <f t="shared" si="0"/>
        <v>#VALUE!</v>
      </c>
      <c r="K19" s="24" t="s">
        <v>4</v>
      </c>
      <c r="L19" s="24" t="s">
        <v>4</v>
      </c>
      <c r="M19" s="43" t="s">
        <v>4</v>
      </c>
      <c r="N19" s="48" t="s">
        <v>4</v>
      </c>
      <c r="O19" s="41" t="s">
        <v>4</v>
      </c>
      <c r="P19" s="49" t="s">
        <v>4</v>
      </c>
      <c r="Q19" s="44" t="s">
        <v>4</v>
      </c>
      <c r="R19" s="19" t="s">
        <v>4</v>
      </c>
      <c r="S19" s="22"/>
      <c r="T19" s="21">
        <v>20000</v>
      </c>
      <c r="U19" s="21" t="e">
        <f t="shared" si="1"/>
        <v>#VALUE!</v>
      </c>
      <c r="V19" s="21" t="e">
        <f t="shared" si="2"/>
        <v>#VALUE!</v>
      </c>
    </row>
    <row r="20" spans="1:22" s="21" customFormat="1" ht="118.5" customHeight="1">
      <c r="A20" s="16"/>
      <c r="B20" s="17"/>
      <c r="C20" s="18">
        <v>15003</v>
      </c>
      <c r="D20" s="23" t="s">
        <v>39</v>
      </c>
      <c r="E20" s="19" t="s">
        <v>35</v>
      </c>
      <c r="F20" s="60">
        <v>1.65</v>
      </c>
      <c r="G20" s="61"/>
      <c r="H20" s="19">
        <v>6</v>
      </c>
      <c r="I20" s="19">
        <v>36</v>
      </c>
      <c r="J20" s="19">
        <f t="shared" si="0"/>
        <v>0.029370000000000004</v>
      </c>
      <c r="K20" s="24">
        <v>18.54</v>
      </c>
      <c r="L20" s="24">
        <v>14.22</v>
      </c>
      <c r="M20" s="43">
        <v>2.52</v>
      </c>
      <c r="N20" s="48">
        <v>44.5</v>
      </c>
      <c r="O20" s="41">
        <v>33</v>
      </c>
      <c r="P20" s="49">
        <v>20</v>
      </c>
      <c r="Q20" s="44">
        <v>2.25</v>
      </c>
      <c r="R20" s="19">
        <v>1.6</v>
      </c>
      <c r="S20" s="20">
        <f>Q1/(J20/I20)</f>
        <v>0</v>
      </c>
      <c r="T20" s="21">
        <v>6012</v>
      </c>
      <c r="U20" s="21">
        <f t="shared" si="1"/>
        <v>4.90479</v>
      </c>
      <c r="V20" s="21">
        <f t="shared" si="2"/>
        <v>9919.8</v>
      </c>
    </row>
    <row r="21" spans="1:22" s="21" customFormat="1" ht="118.5" customHeight="1" hidden="1">
      <c r="A21" s="16"/>
      <c r="B21" s="17"/>
      <c r="C21" s="18"/>
      <c r="D21" s="23"/>
      <c r="E21" s="19" t="s">
        <v>27</v>
      </c>
      <c r="F21" s="74" t="s">
        <v>4</v>
      </c>
      <c r="G21" s="75"/>
      <c r="H21" s="19"/>
      <c r="I21" s="19"/>
      <c r="J21" s="19">
        <f t="shared" si="0"/>
        <v>0</v>
      </c>
      <c r="K21" s="24"/>
      <c r="L21" s="24"/>
      <c r="M21" s="43"/>
      <c r="N21" s="48"/>
      <c r="O21" s="41"/>
      <c r="P21" s="49"/>
      <c r="Q21" s="44"/>
      <c r="R21" s="19"/>
      <c r="S21" s="20" t="e">
        <f>Q2/(J21/I21)</f>
        <v>#DIV/0!</v>
      </c>
      <c r="T21" s="21">
        <v>20000</v>
      </c>
      <c r="U21" s="21" t="e">
        <f t="shared" si="1"/>
        <v>#DIV/0!</v>
      </c>
      <c r="V21" s="21" t="e">
        <f t="shared" si="2"/>
        <v>#VALUE!</v>
      </c>
    </row>
    <row r="22" spans="1:22" s="21" customFormat="1" ht="118.5" customHeight="1">
      <c r="A22" s="16"/>
      <c r="B22" s="17"/>
      <c r="C22" s="18" t="s">
        <v>36</v>
      </c>
      <c r="D22" s="23" t="s">
        <v>38</v>
      </c>
      <c r="E22" s="19" t="s">
        <v>35</v>
      </c>
      <c r="F22" s="60">
        <v>1.95</v>
      </c>
      <c r="G22" s="61"/>
      <c r="H22" s="19">
        <v>6</v>
      </c>
      <c r="I22" s="19">
        <v>36</v>
      </c>
      <c r="J22" s="19">
        <f t="shared" si="0"/>
        <v>0.036652</v>
      </c>
      <c r="K22" s="24">
        <v>18.54</v>
      </c>
      <c r="L22" s="24">
        <v>14.22</v>
      </c>
      <c r="M22" s="43">
        <v>2.52</v>
      </c>
      <c r="N22" s="48">
        <v>49</v>
      </c>
      <c r="O22" s="41">
        <v>34</v>
      </c>
      <c r="P22" s="49">
        <v>22</v>
      </c>
      <c r="Q22" s="44">
        <v>2.66</v>
      </c>
      <c r="R22" s="19">
        <v>1.98</v>
      </c>
      <c r="S22" s="20">
        <f>Q1/(J22/I22)</f>
        <v>0</v>
      </c>
      <c r="T22" s="21">
        <v>4668</v>
      </c>
      <c r="U22" s="21">
        <f t="shared" si="1"/>
        <v>4.752542666666666</v>
      </c>
      <c r="V22" s="21">
        <f t="shared" si="2"/>
        <v>9102.6</v>
      </c>
    </row>
    <row r="23" spans="1:22" s="21" customFormat="1" ht="118.5" customHeight="1">
      <c r="A23" s="16"/>
      <c r="B23" s="17"/>
      <c r="C23" s="18" t="s">
        <v>40</v>
      </c>
      <c r="D23" s="23" t="s">
        <v>41</v>
      </c>
      <c r="E23" s="19" t="s">
        <v>35</v>
      </c>
      <c r="F23" s="60">
        <v>3.8</v>
      </c>
      <c r="G23" s="83"/>
      <c r="H23" s="19">
        <v>6</v>
      </c>
      <c r="I23" s="19">
        <v>36</v>
      </c>
      <c r="J23" s="19">
        <f t="shared" si="0"/>
        <v>0.052234</v>
      </c>
      <c r="K23" s="24">
        <v>23</v>
      </c>
      <c r="L23" s="24">
        <v>19</v>
      </c>
      <c r="M23" s="43">
        <v>2.5</v>
      </c>
      <c r="N23" s="48">
        <v>49</v>
      </c>
      <c r="O23" s="41">
        <v>41</v>
      </c>
      <c r="P23" s="49">
        <v>26</v>
      </c>
      <c r="Q23" s="44">
        <v>4.46</v>
      </c>
      <c r="R23" s="19">
        <v>3.56</v>
      </c>
      <c r="S23" s="20">
        <f>Q1/(J23/I23)</f>
        <v>0</v>
      </c>
      <c r="T23" s="21">
        <v>563</v>
      </c>
      <c r="U23" s="21">
        <f t="shared" si="1"/>
        <v>0.8168817222222223</v>
      </c>
      <c r="V23" s="21">
        <f t="shared" si="2"/>
        <v>2139.4</v>
      </c>
    </row>
    <row r="24" spans="1:22" s="21" customFormat="1" ht="118.5" customHeight="1">
      <c r="A24" s="16"/>
      <c r="B24" s="17"/>
      <c r="C24" s="18" t="s">
        <v>48</v>
      </c>
      <c r="D24" s="23" t="s">
        <v>42</v>
      </c>
      <c r="E24" s="19" t="s">
        <v>35</v>
      </c>
      <c r="F24" s="60">
        <v>2.8</v>
      </c>
      <c r="G24" s="61"/>
      <c r="H24" s="19">
        <v>6</v>
      </c>
      <c r="I24" s="19">
        <v>36</v>
      </c>
      <c r="J24" s="19">
        <f t="shared" si="0"/>
        <v>0.04058376</v>
      </c>
      <c r="K24" s="24">
        <v>18</v>
      </c>
      <c r="L24" s="24">
        <v>14</v>
      </c>
      <c r="M24" s="43">
        <v>2.5</v>
      </c>
      <c r="N24" s="48">
        <v>47.6</v>
      </c>
      <c r="O24" s="41">
        <v>21</v>
      </c>
      <c r="P24" s="49">
        <v>40.6</v>
      </c>
      <c r="Q24" s="44">
        <v>1.9</v>
      </c>
      <c r="R24" s="19">
        <v>1.71</v>
      </c>
      <c r="S24" s="20">
        <f>Q1/(J24/I24)</f>
        <v>0</v>
      </c>
      <c r="T24" s="21">
        <v>900</v>
      </c>
      <c r="U24" s="21">
        <f t="shared" si="1"/>
        <v>1.014594</v>
      </c>
      <c r="V24" s="21">
        <f t="shared" si="2"/>
        <v>2520</v>
      </c>
    </row>
    <row r="25" spans="1:22" s="21" customFormat="1" ht="118.5" customHeight="1" thickBot="1">
      <c r="A25" s="16"/>
      <c r="B25" s="17"/>
      <c r="C25" s="18" t="s">
        <v>43</v>
      </c>
      <c r="D25" s="23" t="s">
        <v>47</v>
      </c>
      <c r="E25" s="19" t="s">
        <v>35</v>
      </c>
      <c r="F25" s="60">
        <v>3.35</v>
      </c>
      <c r="G25" s="61"/>
      <c r="H25" s="19">
        <v>6</v>
      </c>
      <c r="I25" s="19">
        <v>36</v>
      </c>
      <c r="J25" s="19">
        <f t="shared" si="0"/>
        <v>0.050141000000000005</v>
      </c>
      <c r="K25" s="24">
        <v>18</v>
      </c>
      <c r="L25" s="24">
        <v>14</v>
      </c>
      <c r="M25" s="43">
        <v>2.5</v>
      </c>
      <c r="N25" s="50">
        <v>47.5</v>
      </c>
      <c r="O25" s="51">
        <v>26</v>
      </c>
      <c r="P25" s="52">
        <v>40.6</v>
      </c>
      <c r="Q25" s="44">
        <v>1.9</v>
      </c>
      <c r="R25" s="19">
        <v>1.71</v>
      </c>
      <c r="S25" s="20">
        <f>Q1/(J25/I25)</f>
        <v>0</v>
      </c>
      <c r="T25" s="21">
        <v>780</v>
      </c>
      <c r="U25" s="21">
        <f t="shared" si="1"/>
        <v>1.0863883333333335</v>
      </c>
      <c r="V25" s="21">
        <f t="shared" si="2"/>
        <v>2613</v>
      </c>
    </row>
    <row r="26" spans="21:22" ht="13.5">
      <c r="U26" s="55">
        <f>SUM(U22:U25)</f>
        <v>7.670406722222221</v>
      </c>
      <c r="V26" s="55">
        <f>SUM(V22:V25)</f>
        <v>16375</v>
      </c>
    </row>
    <row r="47" ht="13.5">
      <c r="B47" t="s">
        <v>4</v>
      </c>
    </row>
  </sheetData>
  <sheetProtection/>
  <mergeCells count="41">
    <mergeCell ref="R14:R15"/>
    <mergeCell ref="A7:R7"/>
    <mergeCell ref="A14:A15"/>
    <mergeCell ref="C14:C15"/>
    <mergeCell ref="F15:G15"/>
    <mergeCell ref="F25:G25"/>
    <mergeCell ref="F23:G23"/>
    <mergeCell ref="M8:R8"/>
    <mergeCell ref="H11:L11"/>
    <mergeCell ref="F14:G14"/>
    <mergeCell ref="H8:L8"/>
    <mergeCell ref="H12:L12"/>
    <mergeCell ref="N14:P14"/>
    <mergeCell ref="F21:G21"/>
    <mergeCell ref="M9:R9"/>
    <mergeCell ref="A2:R2"/>
    <mergeCell ref="A3:R3"/>
    <mergeCell ref="A4:R4"/>
    <mergeCell ref="A5:R5"/>
    <mergeCell ref="C8:G8"/>
    <mergeCell ref="H10:L10"/>
    <mergeCell ref="F20:G20"/>
    <mergeCell ref="C9:G9"/>
    <mergeCell ref="F16:G16"/>
    <mergeCell ref="F19:G19"/>
    <mergeCell ref="A12:G12"/>
    <mergeCell ref="M12:R13"/>
    <mergeCell ref="H9:L9"/>
    <mergeCell ref="B14:B15"/>
    <mergeCell ref="C11:G11"/>
    <mergeCell ref="M11:R11"/>
    <mergeCell ref="F18:G18"/>
    <mergeCell ref="D14:D15"/>
    <mergeCell ref="F22:G22"/>
    <mergeCell ref="E14:E15"/>
    <mergeCell ref="F24:G24"/>
    <mergeCell ref="M10:R10"/>
    <mergeCell ref="C10:D10"/>
    <mergeCell ref="Q14:Q15"/>
    <mergeCell ref="K14:M14"/>
    <mergeCell ref="F17:G17"/>
  </mergeCells>
  <printOptions horizontalCentered="1" verticalCentered="1"/>
  <pageMargins left="0.0393700787401575" right="0.0393700787401575" top="0.143700787" bottom="0.196850394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office</cp:lastModifiedBy>
  <cp:lastPrinted>2016-05-26T14:01:23Z</cp:lastPrinted>
  <dcterms:created xsi:type="dcterms:W3CDTF">2011-10-04T03:27:29Z</dcterms:created>
  <dcterms:modified xsi:type="dcterms:W3CDTF">2017-11-08T16:50:32Z</dcterms:modified>
  <cp:category/>
  <cp:version/>
  <cp:contentType/>
  <cp:contentStatus/>
</cp:coreProperties>
</file>